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ersitadisassari-my.sharepoint.com/personal/cannas_uniss_it/Documents/Documenti/Dati/powerpoint/Lezioni/PZM/lezioni 2025_26/Alimentazione al pascolo/"/>
    </mc:Choice>
  </mc:AlternateContent>
  <xr:revisionPtr revIDLastSave="0" documentId="8_{D74ECCC4-47EA-4A37-9B8C-D86A68BBB5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olle ingestione erb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F20" i="1" s="1"/>
  <c r="G11" i="1"/>
  <c r="G9" i="1"/>
  <c r="H9" i="1" s="1"/>
  <c r="I9" i="1" s="1"/>
  <c r="J9" i="1" s="1"/>
  <c r="K9" i="1" s="1"/>
  <c r="L9" i="1" s="1"/>
  <c r="F23" i="1" l="1"/>
  <c r="G8" i="1"/>
  <c r="H11" i="1"/>
  <c r="G5" i="1" l="1"/>
  <c r="G6" i="1"/>
  <c r="G7" i="1"/>
  <c r="I11" i="1"/>
  <c r="H8" i="1"/>
  <c r="H5" i="1" l="1"/>
  <c r="H7" i="1"/>
  <c r="H6" i="1"/>
  <c r="J11" i="1"/>
  <c r="I8" i="1"/>
  <c r="I5" i="1" l="1"/>
  <c r="I7" i="1"/>
  <c r="I6" i="1"/>
  <c r="K11" i="1"/>
  <c r="J8" i="1"/>
  <c r="J5" i="1" l="1"/>
  <c r="J7" i="1"/>
  <c r="J6" i="1"/>
  <c r="L11" i="1"/>
  <c r="L8" i="1" s="1"/>
  <c r="K8" i="1"/>
  <c r="L5" i="1" l="1"/>
  <c r="L6" i="1"/>
  <c r="L7" i="1"/>
  <c r="K5" i="1"/>
  <c r="K6" i="1"/>
  <c r="K7" i="1"/>
</calcChain>
</file>

<file path=xl/sharedStrings.xml><?xml version="1.0" encoding="utf-8"?>
<sst xmlns="http://schemas.openxmlformats.org/spreadsheetml/2006/main" count="26" uniqueCount="26">
  <si>
    <t>CELLE GIALLE: INSERIRE VALORI</t>
  </si>
  <si>
    <t>CELLE VERDI: RISULTATI</t>
  </si>
  <si>
    <t>NDF  ERBA (% SS)</t>
  </si>
  <si>
    <t>Tempo di accesso al pascolo (ore)</t>
  </si>
  <si>
    <t>Produzione latte (g/d)</t>
  </si>
  <si>
    <t>CALCOLO CARICHI E DURATA PASCOLAMENTO</t>
  </si>
  <si>
    <t>Ingestione erba, kg/d di SS per capo</t>
  </si>
  <si>
    <t>Biomassa erba, kg/ha di SS</t>
  </si>
  <si>
    <t>Coefficiente di pascolamento, %</t>
  </si>
  <si>
    <t>Erba realmente ingerita, kg/ha di SS</t>
  </si>
  <si>
    <t>Carico desiderato, capi/ha</t>
  </si>
  <si>
    <t>Giorni di pascolamento</t>
  </si>
  <si>
    <t>Giorni di pascolamento desiderati</t>
  </si>
  <si>
    <t>Carico necessario, capi/ha</t>
  </si>
  <si>
    <t>nel caso i giorni di pascolamento di un certo campo siano scelti a priori e si voglia calcolare il carico mantenibile</t>
  </si>
  <si>
    <t>nel caso il carico sia scelto a priori e si voglia calcolare per quanti giorni si possono tenere le pecore nello stessa area</t>
  </si>
  <si>
    <t>CALCOLO INGESTIONE IN BASE ALLA DURATA DEL PASCOLAMENTO (equazioni del Dr. Giovanni Molle)</t>
  </si>
  <si>
    <t>in alternativa</t>
  </si>
  <si>
    <t xml:space="preserve"> </t>
  </si>
  <si>
    <t>Ingestione di erba, kg/d SS -  90 kg PV</t>
  </si>
  <si>
    <t>Ingestione di erba, kg/d SS -  75 kg PV</t>
  </si>
  <si>
    <t>Ingestione di erba, kg/d SS -  60 kg PV</t>
  </si>
  <si>
    <t>Ingestione di erba, kg/d SS -  45 kg PV</t>
  </si>
  <si>
    <t>Da stimare, in base all'utilizzo medio osservato dell'erba in proporzione alla biomassa disponibile</t>
  </si>
  <si>
    <t>Da stimare, in base all'altezza dell'erba o ad altri fattori predittivi (ad esempio, taglio e pesatura di piccole aree specifiche 
 in vari punti, quindi determinazione della sostanza secca con metodi di laboratorio o rapidi)</t>
  </si>
  <si>
    <t>Da stimare in base alle equazioni di Molle (sopra) e al bilanciamento della dieta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</si>
</sst>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0" fillId="3" borderId="0" xfId="0" applyFill="1"/>
    <xf numFmtId="1" fontId="0" fillId="3" borderId="6" xfId="0" applyNumberForma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3" fillId="0" borderId="10" xfId="0" applyFont="1" applyBorder="1"/>
    <xf numFmtId="0" fontId="0" fillId="0" borderId="0" xfId="0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2" xfId="0" applyBorder="1"/>
    <xf numFmtId="0" fontId="0" fillId="0" borderId="10" xfId="0" applyBorder="1"/>
    <xf numFmtId="0" fontId="5" fillId="0" borderId="7" xfId="0" applyFont="1" applyBorder="1"/>
    <xf numFmtId="0" fontId="1" fillId="0" borderId="8" xfId="0" applyFont="1" applyBorder="1"/>
    <xf numFmtId="0" fontId="4" fillId="0" borderId="12" xfId="0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6" fillId="0" borderId="0" xfId="0" applyFont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0" xfId="0" applyFont="1" applyBorder="1"/>
    <xf numFmtId="2" fontId="7" fillId="0" borderId="0" xfId="0" applyNumberFormat="1" applyFont="1" applyAlignment="1">
      <alignment horizontal="center"/>
    </xf>
    <xf numFmtId="2" fontId="7" fillId="3" borderId="12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2" fontId="2" fillId="3" borderId="11" xfId="0" applyNumberFormat="1" applyFont="1" applyFill="1" applyBorder="1" applyAlignment="1">
      <alignment horizontal="center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0" borderId="16" xfId="0" applyBorder="1"/>
    <xf numFmtId="0" fontId="0" fillId="0" borderId="17" xfId="0" applyBorder="1"/>
    <xf numFmtId="0" fontId="0" fillId="0" borderId="0" xfId="0" applyAlignment="1">
      <alignment horizontal="left" wrapText="1"/>
    </xf>
    <xf numFmtId="0" fontId="0" fillId="0" borderId="12" xfId="0" applyBorder="1" applyAlignment="1">
      <alignment horizontal="left" wrapText="1"/>
    </xf>
    <xf numFmtId="0" fontId="3" fillId="0" borderId="10" xfId="0" applyFont="1" applyBorder="1" applyAlignment="1">
      <alignment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3" borderId="0" xfId="0" applyFill="1" applyAlignment="1">
      <alignment horizontal="center" vertical="center"/>
    </xf>
    <xf numFmtId="0" fontId="0" fillId="0" borderId="0" xfId="0" applyBorder="1"/>
    <xf numFmtId="0" fontId="1" fillId="0" borderId="0" xfId="0" applyFont="1" applyBorder="1"/>
    <xf numFmtId="2" fontId="7" fillId="3" borderId="0" xfId="0" applyNumberFormat="1" applyFont="1" applyFill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3" xfId="0" applyFont="1" applyBorder="1"/>
    <xf numFmtId="0" fontId="2" fillId="0" borderId="10" xfId="0" applyFont="1" applyBorder="1"/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0000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S24"/>
  <sheetViews>
    <sheetView tabSelected="1" topLeftCell="D1" zoomScale="140" zoomScaleNormal="140" workbookViewId="0">
      <selection activeCell="F1" sqref="F1"/>
    </sheetView>
  </sheetViews>
  <sheetFormatPr defaultRowHeight="14.5" x14ac:dyDescent="0.35"/>
  <cols>
    <col min="5" max="5" width="34.1796875" customWidth="1"/>
    <col min="6" max="6" width="10.1796875" customWidth="1"/>
    <col min="7" max="7" width="8.7265625" customWidth="1"/>
    <col min="8" max="8" width="11" customWidth="1"/>
    <col min="9" max="9" width="13.26953125" customWidth="1"/>
    <col min="11" max="11" width="8.7265625" customWidth="1"/>
    <col min="12" max="14" width="9.1796875" customWidth="1"/>
    <col min="15" max="16" width="9.1796875" hidden="1" customWidth="1"/>
    <col min="17" max="17" width="25.81640625" customWidth="1"/>
  </cols>
  <sheetData>
    <row r="1" spans="5:19" x14ac:dyDescent="0.35">
      <c r="E1" s="1" t="s">
        <v>0</v>
      </c>
    </row>
    <row r="2" spans="5:19" ht="15" thickBot="1" x14ac:dyDescent="0.4">
      <c r="E2" s="2" t="s">
        <v>1</v>
      </c>
    </row>
    <row r="3" spans="5:19" ht="14.25" customHeight="1" x14ac:dyDescent="0.35">
      <c r="E3" s="13" t="s">
        <v>16</v>
      </c>
      <c r="F3" s="4"/>
      <c r="G3" s="14"/>
      <c r="H3" s="14"/>
      <c r="I3" s="14"/>
      <c r="J3" s="14"/>
      <c r="K3" s="14"/>
      <c r="L3" s="5"/>
    </row>
    <row r="4" spans="5:19" ht="14.25" customHeight="1" x14ac:dyDescent="0.35">
      <c r="E4" s="21"/>
      <c r="F4" s="37"/>
      <c r="G4" s="38"/>
      <c r="H4" s="38"/>
      <c r="I4" s="38"/>
      <c r="J4" s="38"/>
      <c r="K4" s="38"/>
      <c r="L4" s="11"/>
    </row>
    <row r="5" spans="5:19" ht="14.25" customHeight="1" x14ac:dyDescent="0.35">
      <c r="E5" s="44" t="s">
        <v>19</v>
      </c>
      <c r="F5" s="37"/>
      <c r="G5" s="39">
        <f>((64.09-0.011*$F$11)*0.01+1)*G8</f>
        <v>1.2142451999999999</v>
      </c>
      <c r="H5" s="39">
        <f t="shared" ref="H5:L5" si="0">((64.09-0.011*$F$11)*0.01+1)*H8</f>
        <v>1.7584173000000003</v>
      </c>
      <c r="I5" s="39">
        <f t="shared" si="0"/>
        <v>2.1571038000000002</v>
      </c>
      <c r="J5" s="39">
        <f t="shared" si="0"/>
        <v>2.4103047000000002</v>
      </c>
      <c r="K5" s="39">
        <f t="shared" si="0"/>
        <v>2.5180199999999999</v>
      </c>
      <c r="L5" s="23">
        <f t="shared" si="0"/>
        <v>2.4802497000000003</v>
      </c>
    </row>
    <row r="6" spans="5:19" ht="14.25" customHeight="1" x14ac:dyDescent="0.35">
      <c r="E6" s="44" t="s">
        <v>20</v>
      </c>
      <c r="F6" s="37"/>
      <c r="G6" s="39">
        <f>((45.13-0.007*$F$11)*0.01+1)*G8</f>
        <v>1.1260564000000002</v>
      </c>
      <c r="H6" s="39">
        <f t="shared" ref="H6:L6" si="1">((45.13-0.007*$F$11)*0.01+1)*H8</f>
        <v>1.6307061000000003</v>
      </c>
      <c r="I6" s="39">
        <f t="shared" si="1"/>
        <v>2.0004366000000005</v>
      </c>
      <c r="J6" s="39">
        <f t="shared" si="1"/>
        <v>2.2352479000000005</v>
      </c>
      <c r="K6" s="39">
        <f t="shared" si="1"/>
        <v>2.3351400000000004</v>
      </c>
      <c r="L6" s="23">
        <f t="shared" si="1"/>
        <v>2.3001129000000002</v>
      </c>
      <c r="M6" s="22"/>
    </row>
    <row r="7" spans="5:19" ht="14.25" customHeight="1" x14ac:dyDescent="0.35">
      <c r="E7" s="44" t="s">
        <v>21</v>
      </c>
      <c r="F7" s="37"/>
      <c r="G7" s="39">
        <f>((18.11-0.001891*$F$11)*0.01+1)*G8</f>
        <v>0.98908426400000005</v>
      </c>
      <c r="H7" s="39">
        <f t="shared" ref="H7:L7" si="2">((18.11-0.001891*$F$11)*0.01+1)*H8</f>
        <v>1.4323489860000003</v>
      </c>
      <c r="I7" s="39">
        <f t="shared" si="2"/>
        <v>1.7571059160000002</v>
      </c>
      <c r="J7" s="39">
        <f t="shared" si="2"/>
        <v>1.9633550540000002</v>
      </c>
      <c r="K7" s="39">
        <f t="shared" si="2"/>
        <v>2.0510964000000005</v>
      </c>
      <c r="L7" s="23">
        <f t="shared" si="2"/>
        <v>2.0203299540000001</v>
      </c>
    </row>
    <row r="8" spans="5:19" ht="15" thickBot="1" x14ac:dyDescent="0.4">
      <c r="E8" s="44" t="s">
        <v>22</v>
      </c>
      <c r="F8" s="40"/>
      <c r="G8" s="24">
        <f t="shared" ref="G8:L8" si="3">(802+0.32*G11-29*G9+545*G10-52*G10^2)*0.001</f>
        <v>0.86799999999999999</v>
      </c>
      <c r="H8" s="24">
        <f t="shared" si="3"/>
        <v>1.2570000000000001</v>
      </c>
      <c r="I8" s="24">
        <f t="shared" si="3"/>
        <v>1.542</v>
      </c>
      <c r="J8" s="24">
        <f t="shared" si="3"/>
        <v>1.7230000000000001</v>
      </c>
      <c r="K8" s="24">
        <f t="shared" si="3"/>
        <v>1.8</v>
      </c>
      <c r="L8" s="25">
        <f t="shared" si="3"/>
        <v>1.7730000000000001</v>
      </c>
    </row>
    <row r="9" spans="5:19" ht="15" thickBot="1" x14ac:dyDescent="0.4">
      <c r="E9" s="6" t="s">
        <v>2</v>
      </c>
      <c r="F9" s="26">
        <v>39</v>
      </c>
      <c r="G9" s="41">
        <f>F9</f>
        <v>39</v>
      </c>
      <c r="H9" s="41">
        <f>G9</f>
        <v>39</v>
      </c>
      <c r="I9" s="41">
        <f t="shared" ref="I9:L9" si="4">H9</f>
        <v>39</v>
      </c>
      <c r="J9" s="41">
        <f t="shared" si="4"/>
        <v>39</v>
      </c>
      <c r="K9" s="41">
        <f t="shared" si="4"/>
        <v>39</v>
      </c>
      <c r="L9" s="15">
        <f t="shared" si="4"/>
        <v>39</v>
      </c>
    </row>
    <row r="10" spans="5:19" ht="18" customHeight="1" thickBot="1" x14ac:dyDescent="0.4">
      <c r="E10" s="6" t="s">
        <v>3</v>
      </c>
      <c r="F10" s="42"/>
      <c r="G10" s="27">
        <v>1</v>
      </c>
      <c r="H10" s="26">
        <v>2</v>
      </c>
      <c r="I10" s="26">
        <v>3</v>
      </c>
      <c r="J10" s="26">
        <v>4</v>
      </c>
      <c r="K10" s="26">
        <v>5</v>
      </c>
      <c r="L10" s="28">
        <v>6</v>
      </c>
    </row>
    <row r="11" spans="5:19" ht="19" customHeight="1" thickBot="1" x14ac:dyDescent="0.4">
      <c r="E11" s="43" t="s">
        <v>4</v>
      </c>
      <c r="F11" s="26">
        <v>2200</v>
      </c>
      <c r="G11" s="19">
        <f>F11</f>
        <v>2200</v>
      </c>
      <c r="H11" s="19">
        <f t="shared" ref="H11:L11" si="5">G11</f>
        <v>2200</v>
      </c>
      <c r="I11" s="19">
        <f t="shared" si="5"/>
        <v>2200</v>
      </c>
      <c r="J11" s="19">
        <f t="shared" si="5"/>
        <v>2200</v>
      </c>
      <c r="K11" s="19">
        <f t="shared" si="5"/>
        <v>2200</v>
      </c>
      <c r="L11" s="20">
        <f t="shared" si="5"/>
        <v>2200</v>
      </c>
    </row>
    <row r="12" spans="5:19" ht="15" thickBot="1" x14ac:dyDescent="0.4"/>
    <row r="13" spans="5:19" x14ac:dyDescent="0.35">
      <c r="E13" s="13" t="s">
        <v>5</v>
      </c>
      <c r="F13" s="14"/>
      <c r="G13" s="4"/>
      <c r="H13" s="4"/>
      <c r="I13" s="4"/>
      <c r="J13" s="4"/>
      <c r="K13" s="4"/>
      <c r="L13" s="4"/>
      <c r="M13" s="4"/>
      <c r="N13" s="4"/>
      <c r="O13" s="4"/>
      <c r="P13" s="4"/>
      <c r="Q13" s="5"/>
      <c r="S13" t="s">
        <v>18</v>
      </c>
    </row>
    <row r="14" spans="5:19" x14ac:dyDescent="0.35">
      <c r="E14" s="6" t="s">
        <v>6</v>
      </c>
      <c r="F14" s="35">
        <v>1.57</v>
      </c>
      <c r="G14" t="s">
        <v>25</v>
      </c>
      <c r="H14" s="18"/>
      <c r="I14" s="18"/>
      <c r="J14" s="18"/>
      <c r="K14" s="18"/>
      <c r="L14" s="18"/>
      <c r="Q14" s="11"/>
    </row>
    <row r="15" spans="5:19" ht="28" customHeight="1" x14ac:dyDescent="0.35">
      <c r="E15" s="34" t="s">
        <v>7</v>
      </c>
      <c r="F15" s="35">
        <v>2000</v>
      </c>
      <c r="G15" s="32" t="s">
        <v>24</v>
      </c>
      <c r="H15" s="32"/>
      <c r="I15" s="32"/>
      <c r="J15" s="32"/>
      <c r="K15" s="32"/>
      <c r="L15" s="32"/>
      <c r="M15" s="32"/>
      <c r="N15" s="32"/>
      <c r="O15" s="32"/>
      <c r="P15" s="32"/>
      <c r="Q15" s="33"/>
    </row>
    <row r="16" spans="5:19" ht="20.5" customHeight="1" x14ac:dyDescent="0.35">
      <c r="E16" s="34" t="s">
        <v>8</v>
      </c>
      <c r="F16" s="35">
        <v>65</v>
      </c>
      <c r="G16" t="s">
        <v>23</v>
      </c>
      <c r="H16" s="18"/>
      <c r="I16" s="18"/>
      <c r="J16" s="18"/>
      <c r="K16" s="18"/>
      <c r="L16" s="18"/>
      <c r="Q16" s="11"/>
    </row>
    <row r="17" spans="5:17" x14ac:dyDescent="0.35">
      <c r="E17" s="6" t="s">
        <v>9</v>
      </c>
      <c r="F17" s="36">
        <f>F15*F16*0.01</f>
        <v>1300</v>
      </c>
      <c r="Q17" s="11"/>
    </row>
    <row r="18" spans="5:17" x14ac:dyDescent="0.35">
      <c r="E18" s="12"/>
      <c r="Q18" s="11"/>
    </row>
    <row r="19" spans="5:17" x14ac:dyDescent="0.35">
      <c r="E19" s="16" t="s">
        <v>10</v>
      </c>
      <c r="F19" s="29">
        <v>50</v>
      </c>
      <c r="G19" t="s">
        <v>15</v>
      </c>
      <c r="Q19" s="11"/>
    </row>
    <row r="20" spans="5:17" x14ac:dyDescent="0.35">
      <c r="E20" s="17" t="s">
        <v>11</v>
      </c>
      <c r="F20" s="3">
        <f>(F17/F14)/F19</f>
        <v>16.560509554140125</v>
      </c>
      <c r="Q20" s="11"/>
    </row>
    <row r="21" spans="5:17" x14ac:dyDescent="0.35">
      <c r="E21" s="21" t="s">
        <v>17</v>
      </c>
      <c r="F21" s="7"/>
      <c r="Q21" s="11"/>
    </row>
    <row r="22" spans="5:17" x14ac:dyDescent="0.35">
      <c r="E22" s="30" t="s">
        <v>12</v>
      </c>
      <c r="F22" s="29">
        <v>30</v>
      </c>
      <c r="G22" t="s">
        <v>14</v>
      </c>
      <c r="Q22" s="11"/>
    </row>
    <row r="23" spans="5:17" x14ac:dyDescent="0.35">
      <c r="E23" s="31" t="s">
        <v>13</v>
      </c>
      <c r="F23" s="3">
        <f>(F17/F14)/F22</f>
        <v>27.600849256900212</v>
      </c>
      <c r="Q23" s="11"/>
    </row>
    <row r="24" spans="5:17" ht="15" thickBot="1" x14ac:dyDescent="0.4">
      <c r="E24" s="8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0"/>
    </row>
  </sheetData>
  <mergeCells count="1">
    <mergeCell ref="G15:Q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Molle ingestione erba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</dc:creator>
  <cp:lastModifiedBy>CANNAS Antonello</cp:lastModifiedBy>
  <dcterms:created xsi:type="dcterms:W3CDTF">2015-05-21T13:56:41Z</dcterms:created>
  <dcterms:modified xsi:type="dcterms:W3CDTF">2025-12-16T17:13:19Z</dcterms:modified>
</cp:coreProperties>
</file>